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PRZETARGI 2025\OG.261.5.2025 Sprzatanie 2026-2027\"/>
    </mc:Choice>
  </mc:AlternateContent>
  <bookViews>
    <workbookView xWindow="0" yWindow="0" windowWidth="28800" windowHeight="126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K82" i="1" l="1"/>
  <c r="F74" i="1"/>
  <c r="J74" i="1" l="1"/>
  <c r="K32" i="1"/>
  <c r="K31" i="1"/>
  <c r="I29" i="1"/>
  <c r="I24" i="1"/>
  <c r="I25" i="1"/>
  <c r="I26" i="1"/>
  <c r="I27" i="1"/>
  <c r="I28" i="1"/>
  <c r="I23" i="1"/>
  <c r="G22" i="1"/>
  <c r="L74" i="1" l="1"/>
  <c r="H62" i="1"/>
  <c r="I33" i="1"/>
  <c r="G6" i="1"/>
  <c r="J70" i="1"/>
  <c r="J61" i="1"/>
  <c r="J60" i="1"/>
  <c r="F59" i="1"/>
  <c r="F57" i="1"/>
  <c r="F53" i="1"/>
  <c r="F46" i="1"/>
  <c r="L57" i="1" l="1"/>
  <c r="L33" i="1"/>
  <c r="I59" i="1"/>
  <c r="F21" i="1"/>
  <c r="G21" i="1" s="1"/>
  <c r="F17" i="1"/>
  <c r="J64" i="1"/>
  <c r="G72" i="1"/>
  <c r="G71" i="1"/>
  <c r="G55" i="1"/>
  <c r="G13" i="1"/>
  <c r="F82" i="1" l="1"/>
  <c r="L6" i="1"/>
  <c r="G82" i="1"/>
  <c r="J82" i="1"/>
  <c r="I67" i="1" l="1"/>
  <c r="I68" i="1"/>
  <c r="I69" i="1"/>
  <c r="I66" i="1"/>
  <c r="I65" i="1"/>
  <c r="K58" i="1"/>
  <c r="K57" i="1"/>
  <c r="I52" i="1" l="1"/>
  <c r="I51" i="1"/>
  <c r="I39" i="1"/>
  <c r="I40" i="1"/>
  <c r="I41" i="1"/>
  <c r="I42" i="1"/>
  <c r="I45" i="1"/>
  <c r="I46" i="1"/>
  <c r="I47" i="1"/>
  <c r="I48" i="1"/>
  <c r="I49" i="1"/>
  <c r="I50" i="1"/>
  <c r="I38" i="1"/>
  <c r="I36" i="1"/>
  <c r="I34" i="1"/>
  <c r="H37" i="1"/>
  <c r="H35" i="1"/>
  <c r="K54" i="1"/>
  <c r="K44" i="1"/>
  <c r="K43" i="1"/>
  <c r="K53" i="1"/>
  <c r="I14" i="1" l="1"/>
  <c r="I15" i="1"/>
  <c r="I16" i="1"/>
  <c r="I17" i="1"/>
  <c r="I18" i="1"/>
  <c r="I19" i="1"/>
  <c r="I20" i="1"/>
  <c r="I11" i="1"/>
  <c r="I8" i="1"/>
  <c r="I9" i="1"/>
  <c r="I7" i="1"/>
  <c r="H10" i="1"/>
  <c r="H82" i="1" s="1"/>
  <c r="I82" i="1" l="1"/>
</calcChain>
</file>

<file path=xl/sharedStrings.xml><?xml version="1.0" encoding="utf-8"?>
<sst xmlns="http://schemas.openxmlformats.org/spreadsheetml/2006/main" count="150" uniqueCount="86">
  <si>
    <t>korytarz</t>
  </si>
  <si>
    <t>4 Sala rozpraw</t>
  </si>
  <si>
    <t>11 i 11a</t>
  </si>
  <si>
    <t xml:space="preserve">PARTER </t>
  </si>
  <si>
    <t xml:space="preserve">7 - zejście do piwnicy </t>
  </si>
  <si>
    <t xml:space="preserve">01 Wejscie główne - schody z wiatrołapem zewnętrznym </t>
  </si>
  <si>
    <t>Pokój aresztowy do Sali rozpraw nr 16</t>
  </si>
  <si>
    <t>16 Sala rozpraw</t>
  </si>
  <si>
    <t>24 WC</t>
  </si>
  <si>
    <t>30 WC</t>
  </si>
  <si>
    <t>28A</t>
  </si>
  <si>
    <t xml:space="preserve">28B </t>
  </si>
  <si>
    <t>18 Sala rozpraw</t>
  </si>
  <si>
    <t>Korytarz</t>
  </si>
  <si>
    <t>była kasa</t>
  </si>
  <si>
    <t>1 piętro</t>
  </si>
  <si>
    <t>33 WC</t>
  </si>
  <si>
    <t>36 Strych</t>
  </si>
  <si>
    <t>37 Magazyn</t>
  </si>
  <si>
    <t xml:space="preserve">38 Sala Rozpraw </t>
  </si>
  <si>
    <t>39 Magazyn</t>
  </si>
  <si>
    <t>41 Błękitny pokój - Techniczny</t>
  </si>
  <si>
    <t xml:space="preserve">42 Błękitny pokój </t>
  </si>
  <si>
    <t xml:space="preserve">43 Gabinet </t>
  </si>
  <si>
    <t xml:space="preserve">44 Gabinet </t>
  </si>
  <si>
    <t xml:space="preserve">45 Gabinet </t>
  </si>
  <si>
    <t xml:space="preserve">46 Magazyn </t>
  </si>
  <si>
    <t xml:space="preserve">Korytarz , kuchnia - część niedostępna </t>
  </si>
  <si>
    <t xml:space="preserve">Poddasze </t>
  </si>
  <si>
    <t xml:space="preserve">klatka schodowa - 30 stopni o szer. 1,5 m </t>
  </si>
  <si>
    <t xml:space="preserve">klatka schodowa - 21 stopni - 1,5 m szerokość </t>
  </si>
  <si>
    <t>klatka schodowa - 26 stopni - 1,5 m szerokie</t>
  </si>
  <si>
    <t>24 WC - 1 umywalka , 2 WC</t>
  </si>
  <si>
    <t xml:space="preserve">25 kuchnia - 1 zlewozmywak </t>
  </si>
  <si>
    <t xml:space="preserve">30 WC - 2 umywalki , 2 WC </t>
  </si>
  <si>
    <t>31 WC - 1 umywalka , 1 WC</t>
  </si>
  <si>
    <t>33 WC - 1 umywalka , 2 WC</t>
  </si>
  <si>
    <t>34 WC - 1 umywalka , 1 WC</t>
  </si>
  <si>
    <t xml:space="preserve">35 Pokój gościnny z WC i aneksem kuchnnym  : 1 umywalka , 1 WC, kabina prysznicowa , 1 zlewozmywak </t>
  </si>
  <si>
    <t xml:space="preserve">Piwnica </t>
  </si>
  <si>
    <t>rodzaj podłogi</t>
  </si>
  <si>
    <t xml:space="preserve">posadzka cementowa </t>
  </si>
  <si>
    <t>01.</t>
  </si>
  <si>
    <t>11 i 11A</t>
  </si>
  <si>
    <t>komunikacja</t>
  </si>
  <si>
    <t>28 A</t>
  </si>
  <si>
    <t>28 B</t>
  </si>
  <si>
    <t>KASA</t>
  </si>
  <si>
    <t xml:space="preserve">31 WC </t>
  </si>
  <si>
    <t xml:space="preserve">34 WC </t>
  </si>
  <si>
    <t>schody kamienne, terakota lastryco</t>
  </si>
  <si>
    <t xml:space="preserve">schody kamienne </t>
  </si>
  <si>
    <t xml:space="preserve">  terakota lastryco</t>
  </si>
  <si>
    <t xml:space="preserve"> terakota lastryco</t>
  </si>
  <si>
    <t>schody kamienne</t>
  </si>
  <si>
    <t>terakota</t>
  </si>
  <si>
    <t>parkiet</t>
  </si>
  <si>
    <t>panele podłogowe</t>
  </si>
  <si>
    <t xml:space="preserve">Ogólna powierzchnia : Archiwa, Serwerownia, Magazyny , Węzeł , pomieszczenia techniczne (bez Prokuratury ) z klatką schodową i korytarzami </t>
  </si>
  <si>
    <t>Korytarz + 2 stopnie kamienne</t>
  </si>
  <si>
    <t>schody kamienne - lastryco</t>
  </si>
  <si>
    <t>wykładzina dyw.</t>
  </si>
  <si>
    <t>płytki ceramiczne + panele podłogowe</t>
  </si>
  <si>
    <t xml:space="preserve">kondygnacja </t>
  </si>
  <si>
    <t>L.p</t>
  </si>
  <si>
    <t>terakota, wykładzina dywanowa</t>
  </si>
  <si>
    <t>lastryco</t>
  </si>
  <si>
    <t>terakota wykładzina dywanowa</t>
  </si>
  <si>
    <t>parkiet, terakota</t>
  </si>
  <si>
    <r>
      <t>powierzchnia                      m</t>
    </r>
    <r>
      <rPr>
        <vertAlign val="superscript"/>
        <sz val="12"/>
        <color theme="1"/>
        <rFont val="Arial"/>
        <family val="2"/>
        <charset val="238"/>
      </rPr>
      <t>2</t>
    </r>
  </si>
  <si>
    <t xml:space="preserve">4. Lokalizacja </t>
  </si>
  <si>
    <t>Sąd Rejonowy w Działdowie</t>
  </si>
  <si>
    <t xml:space="preserve">ul. Wł. Jagiełły 31 </t>
  </si>
  <si>
    <t>13-200 Działdowo</t>
  </si>
  <si>
    <t xml:space="preserve">Opis Przedmiotu zamówienia - sprzątanie Sądu Rejonowego w Działdowie  </t>
  </si>
  <si>
    <t>Komunikacja - codziennie</t>
  </si>
  <si>
    <t>Sale rozpraw - codziennie</t>
  </si>
  <si>
    <t>Pokoje biurowe i Pokój Gościnny z WC , Błękitny pokój - codziennie</t>
  </si>
  <si>
    <t xml:space="preserve">Pom gospod./techniczne/archiwa , serwerownia, piwnica - 1 raz w roku </t>
  </si>
  <si>
    <t xml:space="preserve">WC - codziennie </t>
  </si>
  <si>
    <t>Pomieszczenie biurowe - po Prokuraturze</t>
  </si>
  <si>
    <t>korytarz- po Prokuraturze</t>
  </si>
  <si>
    <t xml:space="preserve">WC - po Prokuraturze </t>
  </si>
  <si>
    <t>PCV</t>
  </si>
  <si>
    <t>Powierzchnia Sądu</t>
  </si>
  <si>
    <r>
      <rPr>
        <b/>
        <sz val="14"/>
        <color rgb="FF00B0F0"/>
        <rFont val="Arial"/>
        <family val="2"/>
        <charset val="238"/>
      </rPr>
      <t xml:space="preserve">Załącznik NR  2  do Opisu przedmiotu zamówienia </t>
    </r>
    <r>
      <rPr>
        <sz val="11"/>
        <color theme="1"/>
        <rFont val="Arial"/>
        <family val="2"/>
        <charset val="238"/>
      </rPr>
      <t xml:space="preserve"> - TABELA  Sprzątanie SR Działdowo   OG.261.5.2025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</si>
</sst>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B0F0"/>
      <name val="Arial"/>
      <family val="2"/>
      <charset val="238"/>
    </font>
    <font>
      <sz val="14"/>
      <color theme="1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43" fontId="2" fillId="0" borderId="0" xfId="1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4" fillId="0" borderId="0" xfId="0" applyFont="1"/>
    <xf numFmtId="0" fontId="7" fillId="2" borderId="7" xfId="0" applyFont="1" applyFill="1" applyBorder="1"/>
    <xf numFmtId="0" fontId="6" fillId="2" borderId="7" xfId="0" applyFont="1" applyFill="1" applyBorder="1" applyAlignment="1">
      <alignment horizontal="left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3" fontId="3" fillId="0" borderId="1" xfId="1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43" fontId="0" fillId="0" borderId="0" xfId="0" applyNumberFormat="1"/>
    <xf numFmtId="43" fontId="3" fillId="3" borderId="1" xfId="0" applyNumberFormat="1" applyFont="1" applyFill="1" applyBorder="1"/>
    <xf numFmtId="0" fontId="3" fillId="3" borderId="1" xfId="0" applyFont="1" applyFill="1" applyBorder="1"/>
    <xf numFmtId="43" fontId="11" fillId="3" borderId="7" xfId="0" applyNumberFormat="1" applyFont="1" applyFill="1" applyBorder="1" applyAlignment="1">
      <alignment horizontal="center" vertical="center"/>
    </xf>
    <xf numFmtId="0" fontId="3" fillId="3" borderId="5" xfId="0" applyFont="1" applyFill="1" applyBorder="1"/>
    <xf numFmtId="43" fontId="3" fillId="3" borderId="5" xfId="0" applyNumberFormat="1" applyFont="1" applyFill="1" applyBorder="1"/>
    <xf numFmtId="0" fontId="5" fillId="2" borderId="7" xfId="0" applyFont="1" applyFill="1" applyBorder="1" applyAlignment="1">
      <alignment wrapText="1"/>
    </xf>
    <xf numFmtId="43" fontId="11" fillId="2" borderId="7" xfId="1" applyFont="1" applyFill="1" applyBorder="1" applyAlignment="1">
      <alignment vertical="center"/>
    </xf>
    <xf numFmtId="0" fontId="5" fillId="2" borderId="9" xfId="0" applyFont="1" applyFill="1" applyBorder="1"/>
    <xf numFmtId="43" fontId="11" fillId="3" borderId="10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43" fontId="16" fillId="3" borderId="1" xfId="0" applyNumberFormat="1" applyFont="1" applyFill="1" applyBorder="1"/>
    <xf numFmtId="0" fontId="16" fillId="3" borderId="1" xfId="0" applyFont="1" applyFill="1" applyBorder="1"/>
    <xf numFmtId="43" fontId="2" fillId="0" borderId="0" xfId="0" applyNumberFormat="1" applyFont="1"/>
    <xf numFmtId="43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12" fillId="0" borderId="8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3" fontId="3" fillId="3" borderId="2" xfId="0" applyNumberFormat="1" applyFont="1" applyFill="1" applyBorder="1" applyAlignment="1">
      <alignment horizontal="center" vertical="center"/>
    </xf>
    <xf numFmtId="43" fontId="3" fillId="3" borderId="3" xfId="0" applyNumberFormat="1" applyFont="1" applyFill="1" applyBorder="1" applyAlignment="1">
      <alignment horizontal="center" vertical="center"/>
    </xf>
    <xf numFmtId="43" fontId="3" fillId="3" borderId="6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3" fontId="16" fillId="3" borderId="2" xfId="0" applyNumberFormat="1" applyFont="1" applyFill="1" applyBorder="1" applyAlignment="1">
      <alignment horizontal="center" vertical="center"/>
    </xf>
    <xf numFmtId="43" fontId="16" fillId="3" borderId="3" xfId="0" applyNumberFormat="1" applyFont="1" applyFill="1" applyBorder="1" applyAlignment="1">
      <alignment horizontal="center" vertical="center"/>
    </xf>
    <xf numFmtId="43" fontId="16" fillId="3" borderId="6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/>
    </xf>
    <xf numFmtId="43" fontId="3" fillId="3" borderId="4" xfId="0" applyNumberFormat="1" applyFont="1" applyFill="1" applyBorder="1" applyAlignment="1">
      <alignment horizontal="center" vertical="center"/>
    </xf>
    <xf numFmtId="43" fontId="13" fillId="0" borderId="8" xfId="0" applyNumberFormat="1" applyFont="1" applyBorder="1" applyAlignment="1">
      <alignment horizontal="center" vertical="center"/>
    </xf>
    <xf numFmtId="43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3" fontId="3" fillId="0" borderId="2" xfId="1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4"/>
  <sheetViews>
    <sheetView tabSelected="1" topLeftCell="A70" workbookViewId="0">
      <selection activeCell="G4" sqref="G4:G5"/>
    </sheetView>
  </sheetViews>
  <sheetFormatPr defaultRowHeight="15.75" x14ac:dyDescent="0.25"/>
  <cols>
    <col min="1" max="1" width="6.5703125" style="1" customWidth="1"/>
    <col min="2" max="2" width="5.42578125" style="6" customWidth="1"/>
    <col min="3" max="3" width="19.7109375" style="13" customWidth="1"/>
    <col min="4" max="4" width="48.7109375" style="3" customWidth="1"/>
    <col min="5" max="5" width="35.85546875" style="1" customWidth="1"/>
    <col min="6" max="6" width="18.28515625" style="2" customWidth="1"/>
    <col min="7" max="7" width="18.140625" style="1" customWidth="1"/>
    <col min="8" max="8" width="13.85546875" style="1" customWidth="1"/>
    <col min="9" max="9" width="12.28515625" style="1" customWidth="1"/>
    <col min="10" max="10" width="16.140625" style="1" customWidth="1"/>
    <col min="11" max="11" width="10" style="1" bestFit="1" customWidth="1"/>
    <col min="12" max="12" width="11" customWidth="1"/>
  </cols>
  <sheetData>
    <row r="1" spans="1:12" ht="18" x14ac:dyDescent="0.25">
      <c r="A1" s="28" t="s">
        <v>85</v>
      </c>
      <c r="B1" s="28"/>
      <c r="C1" s="28"/>
      <c r="D1" s="28"/>
      <c r="E1" s="28"/>
      <c r="F1" s="28"/>
      <c r="G1" s="28"/>
      <c r="H1" s="28"/>
      <c r="I1" s="28"/>
    </row>
    <row r="2" spans="1:12" ht="44.25" customHeight="1" x14ac:dyDescent="0.25">
      <c r="A2" s="36" t="s">
        <v>70</v>
      </c>
      <c r="B2" s="36"/>
      <c r="C2" s="36"/>
      <c r="D2" s="17" t="s">
        <v>71</v>
      </c>
      <c r="E2" s="36" t="s">
        <v>72</v>
      </c>
      <c r="F2" s="36"/>
      <c r="G2" s="36"/>
      <c r="H2" s="36" t="s">
        <v>73</v>
      </c>
      <c r="I2" s="36"/>
      <c r="J2" s="36"/>
      <c r="K2" s="36"/>
    </row>
    <row r="3" spans="1:12" ht="48" customHeight="1" x14ac:dyDescent="0.25">
      <c r="A3" s="40" t="s">
        <v>74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7.100000000000001" customHeight="1" x14ac:dyDescent="0.25">
      <c r="A4" s="61" t="s">
        <v>63</v>
      </c>
      <c r="B4" s="56" t="s">
        <v>64</v>
      </c>
      <c r="C4" s="56"/>
      <c r="D4" s="71"/>
      <c r="E4" s="56" t="s">
        <v>40</v>
      </c>
      <c r="F4" s="73" t="s">
        <v>69</v>
      </c>
      <c r="G4" s="64" t="s">
        <v>75</v>
      </c>
      <c r="H4" s="64" t="s">
        <v>76</v>
      </c>
      <c r="I4" s="64" t="s">
        <v>77</v>
      </c>
      <c r="J4" s="64" t="s">
        <v>78</v>
      </c>
      <c r="K4" s="64" t="s">
        <v>79</v>
      </c>
    </row>
    <row r="5" spans="1:12" ht="98.25" customHeight="1" x14ac:dyDescent="0.25">
      <c r="A5" s="62"/>
      <c r="B5" s="63"/>
      <c r="C5" s="63"/>
      <c r="D5" s="72"/>
      <c r="E5" s="63"/>
      <c r="F5" s="74"/>
      <c r="G5" s="65"/>
      <c r="H5" s="65"/>
      <c r="I5" s="65"/>
      <c r="J5" s="65"/>
      <c r="K5" s="65"/>
    </row>
    <row r="6" spans="1:12" ht="17.100000000000001" customHeight="1" x14ac:dyDescent="0.25">
      <c r="A6" s="59" t="s">
        <v>3</v>
      </c>
      <c r="B6" s="14">
        <v>1</v>
      </c>
      <c r="C6" s="10" t="s">
        <v>42</v>
      </c>
      <c r="D6" s="5" t="s">
        <v>5</v>
      </c>
      <c r="E6" s="15" t="s">
        <v>50</v>
      </c>
      <c r="F6" s="16">
        <v>9.0500000000000007</v>
      </c>
      <c r="G6" s="19">
        <f>F6</f>
        <v>9.0500000000000007</v>
      </c>
      <c r="H6" s="20"/>
      <c r="I6" s="20"/>
      <c r="J6" s="20"/>
      <c r="K6" s="20"/>
      <c r="L6" s="68">
        <f>SUM(F6:F32)</f>
        <v>395.99999999999994</v>
      </c>
    </row>
    <row r="7" spans="1:12" ht="17.100000000000001" customHeight="1" x14ac:dyDescent="0.25">
      <c r="A7" s="59"/>
      <c r="B7" s="14">
        <v>2</v>
      </c>
      <c r="C7" s="10">
        <v>1</v>
      </c>
      <c r="D7" s="4">
        <v>1</v>
      </c>
      <c r="E7" s="9" t="s">
        <v>65</v>
      </c>
      <c r="F7" s="16">
        <v>17.09</v>
      </c>
      <c r="G7" s="20"/>
      <c r="H7" s="20"/>
      <c r="I7" s="19">
        <f>F7</f>
        <v>17.09</v>
      </c>
      <c r="J7" s="20"/>
      <c r="K7" s="20"/>
      <c r="L7" s="68"/>
    </row>
    <row r="8" spans="1:12" ht="17.100000000000001" customHeight="1" x14ac:dyDescent="0.25">
      <c r="A8" s="59"/>
      <c r="B8" s="14">
        <v>3</v>
      </c>
      <c r="C8" s="10">
        <v>2</v>
      </c>
      <c r="D8" s="4">
        <v>2</v>
      </c>
      <c r="E8" s="9" t="s">
        <v>61</v>
      </c>
      <c r="F8" s="16">
        <v>19.84</v>
      </c>
      <c r="G8" s="20"/>
      <c r="H8" s="20"/>
      <c r="I8" s="19">
        <f>F8</f>
        <v>19.84</v>
      </c>
      <c r="J8" s="20"/>
      <c r="K8" s="20"/>
      <c r="L8" s="68"/>
    </row>
    <row r="9" spans="1:12" ht="17.100000000000001" customHeight="1" x14ac:dyDescent="0.25">
      <c r="A9" s="59"/>
      <c r="B9" s="14">
        <v>4</v>
      </c>
      <c r="C9" s="10">
        <v>3</v>
      </c>
      <c r="D9" s="4">
        <v>3</v>
      </c>
      <c r="E9" s="9" t="s">
        <v>61</v>
      </c>
      <c r="F9" s="16">
        <v>19.71</v>
      </c>
      <c r="G9" s="20"/>
      <c r="H9" s="20"/>
      <c r="I9" s="19">
        <f>F9</f>
        <v>19.71</v>
      </c>
      <c r="J9" s="20"/>
      <c r="K9" s="20"/>
      <c r="L9" s="68"/>
    </row>
    <row r="10" spans="1:12" ht="17.100000000000001" customHeight="1" x14ac:dyDescent="0.25">
      <c r="A10" s="59"/>
      <c r="B10" s="14">
        <v>5</v>
      </c>
      <c r="C10" s="10">
        <v>4</v>
      </c>
      <c r="D10" s="4" t="s">
        <v>1</v>
      </c>
      <c r="E10" s="9" t="s">
        <v>56</v>
      </c>
      <c r="F10" s="16">
        <v>17.55</v>
      </c>
      <c r="G10" s="20"/>
      <c r="H10" s="19">
        <f>F10</f>
        <v>17.55</v>
      </c>
      <c r="I10" s="20"/>
      <c r="J10" s="20"/>
      <c r="K10" s="20"/>
      <c r="L10" s="68"/>
    </row>
    <row r="11" spans="1:12" ht="17.100000000000001" customHeight="1" x14ac:dyDescent="0.25">
      <c r="A11" s="59"/>
      <c r="B11" s="14">
        <v>6</v>
      </c>
      <c r="C11" s="10">
        <v>5</v>
      </c>
      <c r="D11" s="4">
        <v>5</v>
      </c>
      <c r="E11" s="9" t="s">
        <v>61</v>
      </c>
      <c r="F11" s="16">
        <v>10.58</v>
      </c>
      <c r="G11" s="20"/>
      <c r="H11" s="20"/>
      <c r="I11" s="19">
        <f>F11</f>
        <v>10.58</v>
      </c>
      <c r="J11" s="20"/>
      <c r="K11" s="20"/>
      <c r="L11" s="68"/>
    </row>
    <row r="12" spans="1:12" ht="17.100000000000001" customHeight="1" x14ac:dyDescent="0.25">
      <c r="A12" s="59"/>
      <c r="B12" s="14">
        <v>7</v>
      </c>
      <c r="C12" s="10">
        <v>6</v>
      </c>
      <c r="D12" s="4">
        <v>6</v>
      </c>
      <c r="E12" s="9" t="s">
        <v>66</v>
      </c>
      <c r="F12" s="16">
        <v>11.2</v>
      </c>
      <c r="G12" s="20"/>
      <c r="H12" s="20"/>
      <c r="I12" s="19"/>
      <c r="J12" s="20">
        <v>11.2</v>
      </c>
      <c r="K12" s="20"/>
      <c r="L12" s="68"/>
    </row>
    <row r="13" spans="1:12" ht="17.100000000000001" customHeight="1" x14ac:dyDescent="0.25">
      <c r="A13" s="59"/>
      <c r="B13" s="14">
        <v>8</v>
      </c>
      <c r="C13" s="10">
        <v>7</v>
      </c>
      <c r="D13" s="4" t="s">
        <v>4</v>
      </c>
      <c r="E13" s="15" t="s">
        <v>50</v>
      </c>
      <c r="F13" s="16">
        <v>0</v>
      </c>
      <c r="G13" s="19">
        <f>F13</f>
        <v>0</v>
      </c>
      <c r="H13" s="20"/>
      <c r="I13" s="19"/>
      <c r="J13" s="20"/>
      <c r="K13" s="20"/>
      <c r="L13" s="68"/>
    </row>
    <row r="14" spans="1:12" ht="17.100000000000001" customHeight="1" x14ac:dyDescent="0.25">
      <c r="A14" s="59"/>
      <c r="B14" s="14">
        <v>9</v>
      </c>
      <c r="C14" s="10">
        <v>8</v>
      </c>
      <c r="D14" s="4">
        <v>8</v>
      </c>
      <c r="E14" s="9" t="s">
        <v>61</v>
      </c>
      <c r="F14" s="16">
        <v>8.9700000000000006</v>
      </c>
      <c r="G14" s="20"/>
      <c r="H14" s="20"/>
      <c r="I14" s="19">
        <f t="shared" ref="I14:I20" si="0">F14</f>
        <v>8.9700000000000006</v>
      </c>
      <c r="J14" s="20"/>
      <c r="K14" s="20"/>
      <c r="L14" s="68"/>
    </row>
    <row r="15" spans="1:12" ht="17.100000000000001" customHeight="1" x14ac:dyDescent="0.25">
      <c r="A15" s="59"/>
      <c r="B15" s="14">
        <v>10</v>
      </c>
      <c r="C15" s="10">
        <v>9</v>
      </c>
      <c r="D15" s="4">
        <v>9</v>
      </c>
      <c r="E15" s="9" t="s">
        <v>61</v>
      </c>
      <c r="F15" s="16">
        <v>14.65</v>
      </c>
      <c r="G15" s="20"/>
      <c r="H15" s="20"/>
      <c r="I15" s="19">
        <f t="shared" si="0"/>
        <v>14.65</v>
      </c>
      <c r="J15" s="20"/>
      <c r="K15" s="20"/>
      <c r="L15" s="68"/>
    </row>
    <row r="16" spans="1:12" ht="17.100000000000001" customHeight="1" x14ac:dyDescent="0.25">
      <c r="A16" s="59"/>
      <c r="B16" s="14">
        <v>11</v>
      </c>
      <c r="C16" s="10">
        <v>10</v>
      </c>
      <c r="D16" s="4">
        <v>10</v>
      </c>
      <c r="E16" s="9" t="s">
        <v>61</v>
      </c>
      <c r="F16" s="16">
        <v>12.48</v>
      </c>
      <c r="G16" s="20"/>
      <c r="H16" s="20"/>
      <c r="I16" s="19">
        <f t="shared" si="0"/>
        <v>12.48</v>
      </c>
      <c r="J16" s="20"/>
      <c r="K16" s="20"/>
      <c r="L16" s="68"/>
    </row>
    <row r="17" spans="1:12" ht="17.100000000000001" customHeight="1" x14ac:dyDescent="0.25">
      <c r="A17" s="59"/>
      <c r="B17" s="14">
        <v>12</v>
      </c>
      <c r="C17" s="10" t="s">
        <v>43</v>
      </c>
      <c r="D17" s="4" t="s">
        <v>2</v>
      </c>
      <c r="E17" s="9" t="s">
        <v>67</v>
      </c>
      <c r="F17" s="16">
        <f>11.77+10.54+10.13</f>
        <v>32.44</v>
      </c>
      <c r="G17" s="20"/>
      <c r="H17" s="20"/>
      <c r="I17" s="19">
        <f t="shared" si="0"/>
        <v>32.44</v>
      </c>
      <c r="J17" s="20"/>
      <c r="K17" s="20"/>
      <c r="L17" s="68"/>
    </row>
    <row r="18" spans="1:12" ht="17.100000000000001" customHeight="1" x14ac:dyDescent="0.25">
      <c r="A18" s="59"/>
      <c r="B18" s="14">
        <v>13</v>
      </c>
      <c r="C18" s="10">
        <v>12</v>
      </c>
      <c r="D18" s="4">
        <v>12</v>
      </c>
      <c r="E18" s="9" t="s">
        <v>61</v>
      </c>
      <c r="F18" s="16">
        <v>10.88</v>
      </c>
      <c r="G18" s="20"/>
      <c r="H18" s="20"/>
      <c r="I18" s="19">
        <f t="shared" si="0"/>
        <v>10.88</v>
      </c>
      <c r="J18" s="20"/>
      <c r="K18" s="20"/>
      <c r="L18" s="68"/>
    </row>
    <row r="19" spans="1:12" ht="17.100000000000001" customHeight="1" x14ac:dyDescent="0.25">
      <c r="A19" s="59"/>
      <c r="B19" s="14">
        <v>14</v>
      </c>
      <c r="C19" s="10">
        <v>13</v>
      </c>
      <c r="D19" s="4">
        <v>13</v>
      </c>
      <c r="E19" s="9" t="s">
        <v>61</v>
      </c>
      <c r="F19" s="16">
        <v>15.55</v>
      </c>
      <c r="G19" s="20"/>
      <c r="H19" s="20"/>
      <c r="I19" s="19">
        <f t="shared" si="0"/>
        <v>15.55</v>
      </c>
      <c r="J19" s="20"/>
      <c r="K19" s="20"/>
      <c r="L19" s="68"/>
    </row>
    <row r="20" spans="1:12" ht="17.100000000000001" customHeight="1" x14ac:dyDescent="0.25">
      <c r="A20" s="59"/>
      <c r="B20" s="14">
        <v>15</v>
      </c>
      <c r="C20" s="10">
        <v>14</v>
      </c>
      <c r="D20" s="4">
        <v>14</v>
      </c>
      <c r="E20" s="9" t="s">
        <v>67</v>
      </c>
      <c r="F20" s="16">
        <v>15.36</v>
      </c>
      <c r="G20" s="20"/>
      <c r="H20" s="20"/>
      <c r="I20" s="19">
        <f t="shared" si="0"/>
        <v>15.36</v>
      </c>
      <c r="J20" s="20"/>
      <c r="K20" s="20"/>
      <c r="L20" s="68"/>
    </row>
    <row r="21" spans="1:12" ht="17.100000000000001" customHeight="1" x14ac:dyDescent="0.25">
      <c r="A21" s="59"/>
      <c r="B21" s="14">
        <v>16</v>
      </c>
      <c r="C21" s="11" t="s">
        <v>44</v>
      </c>
      <c r="D21" s="4" t="s">
        <v>0</v>
      </c>
      <c r="E21" s="15" t="s">
        <v>53</v>
      </c>
      <c r="F21" s="16">
        <f>50.45-0.92</f>
        <v>49.53</v>
      </c>
      <c r="G21" s="19">
        <f>F21</f>
        <v>49.53</v>
      </c>
      <c r="H21" s="20"/>
      <c r="I21" s="20"/>
      <c r="J21" s="20"/>
      <c r="K21" s="20"/>
      <c r="L21" s="68"/>
    </row>
    <row r="22" spans="1:12" ht="17.100000000000001" customHeight="1" x14ac:dyDescent="0.25">
      <c r="A22" s="59"/>
      <c r="B22" s="14">
        <v>17</v>
      </c>
      <c r="C22" s="11" t="s">
        <v>44</v>
      </c>
      <c r="D22" s="4" t="s">
        <v>30</v>
      </c>
      <c r="E22" s="15" t="s">
        <v>51</v>
      </c>
      <c r="F22" s="16">
        <v>9.0500000000000007</v>
      </c>
      <c r="G22" s="19">
        <f>F22</f>
        <v>9.0500000000000007</v>
      </c>
      <c r="H22" s="20"/>
      <c r="I22" s="20"/>
      <c r="J22" s="20"/>
      <c r="K22" s="20"/>
      <c r="L22" s="68"/>
    </row>
    <row r="23" spans="1:12" ht="17.100000000000001" customHeight="1" x14ac:dyDescent="0.25">
      <c r="A23" s="59"/>
      <c r="B23" s="14"/>
      <c r="C23" s="29">
        <v>1</v>
      </c>
      <c r="D23" s="4" t="s">
        <v>80</v>
      </c>
      <c r="E23" s="15" t="s">
        <v>61</v>
      </c>
      <c r="F23" s="16">
        <v>8.6999999999999993</v>
      </c>
      <c r="G23" s="19"/>
      <c r="H23" s="20"/>
      <c r="I23" s="30">
        <f>F23</f>
        <v>8.6999999999999993</v>
      </c>
      <c r="J23" s="31"/>
      <c r="K23" s="31"/>
      <c r="L23" s="68"/>
    </row>
    <row r="24" spans="1:12" ht="17.100000000000001" customHeight="1" x14ac:dyDescent="0.25">
      <c r="A24" s="59"/>
      <c r="B24" s="14"/>
      <c r="C24" s="29">
        <v>2</v>
      </c>
      <c r="D24" s="4" t="s">
        <v>80</v>
      </c>
      <c r="E24" s="15" t="s">
        <v>61</v>
      </c>
      <c r="F24" s="16">
        <v>12.82</v>
      </c>
      <c r="G24" s="19"/>
      <c r="H24" s="20"/>
      <c r="I24" s="30">
        <f t="shared" ref="I24:I29" si="1">F24</f>
        <v>12.82</v>
      </c>
      <c r="J24" s="31"/>
      <c r="K24" s="31"/>
      <c r="L24" s="68"/>
    </row>
    <row r="25" spans="1:12" ht="17.100000000000001" customHeight="1" x14ac:dyDescent="0.25">
      <c r="A25" s="59"/>
      <c r="B25" s="14"/>
      <c r="C25" s="29">
        <v>3</v>
      </c>
      <c r="D25" s="4" t="s">
        <v>80</v>
      </c>
      <c r="E25" s="15" t="s">
        <v>61</v>
      </c>
      <c r="F25" s="16">
        <v>12.6</v>
      </c>
      <c r="G25" s="19"/>
      <c r="H25" s="20"/>
      <c r="I25" s="30">
        <f t="shared" si="1"/>
        <v>12.6</v>
      </c>
      <c r="J25" s="31"/>
      <c r="K25" s="31"/>
      <c r="L25" s="68"/>
    </row>
    <row r="26" spans="1:12" ht="17.100000000000001" customHeight="1" x14ac:dyDescent="0.25">
      <c r="A26" s="59"/>
      <c r="B26" s="14"/>
      <c r="C26" s="29">
        <v>4</v>
      </c>
      <c r="D26" s="4" t="s">
        <v>80</v>
      </c>
      <c r="E26" s="15" t="s">
        <v>61</v>
      </c>
      <c r="F26" s="16">
        <v>9.9</v>
      </c>
      <c r="G26" s="19"/>
      <c r="H26" s="20"/>
      <c r="I26" s="30">
        <f t="shared" si="1"/>
        <v>9.9</v>
      </c>
      <c r="J26" s="31"/>
      <c r="K26" s="31"/>
      <c r="L26" s="68"/>
    </row>
    <row r="27" spans="1:12" ht="17.100000000000001" customHeight="1" x14ac:dyDescent="0.25">
      <c r="A27" s="59"/>
      <c r="B27" s="14"/>
      <c r="C27" s="29">
        <v>5</v>
      </c>
      <c r="D27" s="4" t="s">
        <v>80</v>
      </c>
      <c r="E27" s="15" t="s">
        <v>61</v>
      </c>
      <c r="F27" s="16">
        <v>15.3</v>
      </c>
      <c r="G27" s="19"/>
      <c r="H27" s="20"/>
      <c r="I27" s="30">
        <f t="shared" si="1"/>
        <v>15.3</v>
      </c>
      <c r="J27" s="31"/>
      <c r="K27" s="31"/>
      <c r="L27" s="68"/>
    </row>
    <row r="28" spans="1:12" ht="17.100000000000001" customHeight="1" x14ac:dyDescent="0.25">
      <c r="A28" s="59"/>
      <c r="B28" s="14"/>
      <c r="C28" s="29">
        <v>6</v>
      </c>
      <c r="D28" s="4" t="s">
        <v>80</v>
      </c>
      <c r="E28" s="15" t="s">
        <v>61</v>
      </c>
      <c r="F28" s="16">
        <v>7.2</v>
      </c>
      <c r="G28" s="19"/>
      <c r="H28" s="20"/>
      <c r="I28" s="30">
        <f t="shared" si="1"/>
        <v>7.2</v>
      </c>
      <c r="J28" s="31"/>
      <c r="K28" s="31"/>
      <c r="L28" s="68"/>
    </row>
    <row r="29" spans="1:12" ht="17.100000000000001" customHeight="1" x14ac:dyDescent="0.25">
      <c r="A29" s="59"/>
      <c r="B29" s="14"/>
      <c r="C29" s="29">
        <v>7</v>
      </c>
      <c r="D29" s="4" t="s">
        <v>80</v>
      </c>
      <c r="E29" s="15" t="s">
        <v>61</v>
      </c>
      <c r="F29" s="16">
        <v>18.09</v>
      </c>
      <c r="G29" s="19"/>
      <c r="H29" s="20"/>
      <c r="I29" s="30">
        <f t="shared" si="1"/>
        <v>18.09</v>
      </c>
      <c r="J29" s="31"/>
      <c r="K29" s="31"/>
      <c r="L29" s="68"/>
    </row>
    <row r="30" spans="1:12" ht="17.100000000000001" customHeight="1" x14ac:dyDescent="0.25">
      <c r="A30" s="59"/>
      <c r="B30" s="14"/>
      <c r="C30" s="29">
        <v>8</v>
      </c>
      <c r="D30" s="4" t="s">
        <v>81</v>
      </c>
      <c r="E30" s="15" t="s">
        <v>55</v>
      </c>
      <c r="F30" s="16">
        <v>32.32</v>
      </c>
      <c r="G30" s="19">
        <f>F30</f>
        <v>32.32</v>
      </c>
      <c r="H30" s="20"/>
      <c r="I30" s="30"/>
      <c r="J30" s="31"/>
      <c r="K30" s="31"/>
      <c r="L30" s="68"/>
    </row>
    <row r="31" spans="1:12" ht="17.100000000000001" customHeight="1" x14ac:dyDescent="0.25">
      <c r="A31" s="59"/>
      <c r="B31" s="14"/>
      <c r="C31" s="29">
        <v>9</v>
      </c>
      <c r="D31" s="4" t="s">
        <v>82</v>
      </c>
      <c r="E31" s="15" t="s">
        <v>55</v>
      </c>
      <c r="F31" s="16">
        <v>1.68</v>
      </c>
      <c r="G31" s="19"/>
      <c r="H31" s="20"/>
      <c r="I31" s="31"/>
      <c r="J31" s="31"/>
      <c r="K31" s="30">
        <f>F31</f>
        <v>1.68</v>
      </c>
      <c r="L31" s="68"/>
    </row>
    <row r="32" spans="1:12" ht="17.100000000000001" customHeight="1" x14ac:dyDescent="0.25">
      <c r="A32" s="59"/>
      <c r="B32" s="14"/>
      <c r="C32" s="29">
        <v>10</v>
      </c>
      <c r="D32" s="4" t="s">
        <v>82</v>
      </c>
      <c r="E32" s="15" t="s">
        <v>83</v>
      </c>
      <c r="F32" s="16">
        <v>3.46</v>
      </c>
      <c r="G32" s="19"/>
      <c r="H32" s="20"/>
      <c r="I32" s="31"/>
      <c r="J32" s="31"/>
      <c r="K32" s="30">
        <f>F32</f>
        <v>3.46</v>
      </c>
      <c r="L32" s="68"/>
    </row>
    <row r="33" spans="1:12" ht="17.100000000000001" customHeight="1" x14ac:dyDescent="0.25">
      <c r="A33" s="47" t="s">
        <v>15</v>
      </c>
      <c r="B33" s="14">
        <v>18</v>
      </c>
      <c r="C33" s="10">
        <v>15</v>
      </c>
      <c r="D33" s="4">
        <v>15</v>
      </c>
      <c r="E33" s="9" t="s">
        <v>61</v>
      </c>
      <c r="F33" s="16">
        <v>3.46</v>
      </c>
      <c r="G33" s="20"/>
      <c r="H33" s="20"/>
      <c r="I33" s="19">
        <f>F33</f>
        <v>3.46</v>
      </c>
      <c r="J33" s="20"/>
      <c r="K33" s="20"/>
      <c r="L33" s="69">
        <f>SUM(F33:F56)</f>
        <v>445.59000000000003</v>
      </c>
    </row>
    <row r="34" spans="1:12" ht="17.100000000000001" customHeight="1" x14ac:dyDescent="0.25">
      <c r="A34" s="48"/>
      <c r="B34" s="14">
        <v>19</v>
      </c>
      <c r="C34" s="10">
        <v>16</v>
      </c>
      <c r="D34" s="4" t="s">
        <v>6</v>
      </c>
      <c r="E34" s="9" t="s">
        <v>55</v>
      </c>
      <c r="F34" s="16">
        <v>9.0299999999999994</v>
      </c>
      <c r="G34" s="20"/>
      <c r="H34" s="20"/>
      <c r="I34" s="19">
        <f>F34</f>
        <v>9.0299999999999994</v>
      </c>
      <c r="J34" s="20"/>
      <c r="K34" s="20"/>
      <c r="L34" s="70"/>
    </row>
    <row r="35" spans="1:12" ht="17.100000000000001" customHeight="1" x14ac:dyDescent="0.25">
      <c r="A35" s="48"/>
      <c r="B35" s="14">
        <v>20</v>
      </c>
      <c r="C35" s="10">
        <v>16</v>
      </c>
      <c r="D35" s="4" t="s">
        <v>7</v>
      </c>
      <c r="E35" s="9" t="s">
        <v>56</v>
      </c>
      <c r="F35" s="16">
        <v>61.21</v>
      </c>
      <c r="G35" s="20"/>
      <c r="H35" s="19">
        <f>F35</f>
        <v>61.21</v>
      </c>
      <c r="I35" s="20"/>
      <c r="J35" s="20"/>
      <c r="K35" s="20"/>
      <c r="L35" s="70"/>
    </row>
    <row r="36" spans="1:12" ht="17.100000000000001" customHeight="1" x14ac:dyDescent="0.25">
      <c r="A36" s="48"/>
      <c r="B36" s="14">
        <v>21</v>
      </c>
      <c r="C36" s="10">
        <v>17</v>
      </c>
      <c r="D36" s="4">
        <v>17</v>
      </c>
      <c r="E36" s="9" t="s">
        <v>61</v>
      </c>
      <c r="F36" s="16">
        <v>9.7200000000000006</v>
      </c>
      <c r="G36" s="20"/>
      <c r="H36" s="20"/>
      <c r="I36" s="19">
        <f>F36</f>
        <v>9.7200000000000006</v>
      </c>
      <c r="J36" s="20"/>
      <c r="K36" s="20"/>
      <c r="L36" s="70"/>
    </row>
    <row r="37" spans="1:12" ht="17.100000000000001" customHeight="1" x14ac:dyDescent="0.25">
      <c r="A37" s="48"/>
      <c r="B37" s="14">
        <v>22</v>
      </c>
      <c r="C37" s="10">
        <v>18</v>
      </c>
      <c r="D37" s="4" t="s">
        <v>12</v>
      </c>
      <c r="E37" s="9" t="s">
        <v>56</v>
      </c>
      <c r="F37" s="16">
        <v>37.36</v>
      </c>
      <c r="G37" s="20"/>
      <c r="H37" s="19">
        <f>F37</f>
        <v>37.36</v>
      </c>
      <c r="I37" s="20"/>
      <c r="J37" s="20"/>
      <c r="K37" s="20"/>
      <c r="L37" s="70"/>
    </row>
    <row r="38" spans="1:12" ht="17.100000000000001" customHeight="1" x14ac:dyDescent="0.25">
      <c r="A38" s="48"/>
      <c r="B38" s="14">
        <v>23</v>
      </c>
      <c r="C38" s="10">
        <v>19</v>
      </c>
      <c r="D38" s="4">
        <v>19</v>
      </c>
      <c r="E38" s="9" t="s">
        <v>61</v>
      </c>
      <c r="F38" s="16">
        <v>27.8</v>
      </c>
      <c r="G38" s="20"/>
      <c r="H38" s="20"/>
      <c r="I38" s="19">
        <f>F38</f>
        <v>27.8</v>
      </c>
      <c r="J38" s="20"/>
      <c r="K38" s="20"/>
      <c r="L38" s="70"/>
    </row>
    <row r="39" spans="1:12" ht="17.100000000000001" customHeight="1" x14ac:dyDescent="0.25">
      <c r="A39" s="48"/>
      <c r="B39" s="14">
        <v>24</v>
      </c>
      <c r="C39" s="10">
        <v>20</v>
      </c>
      <c r="D39" s="4">
        <v>20</v>
      </c>
      <c r="E39" s="9" t="s">
        <v>67</v>
      </c>
      <c r="F39" s="16">
        <v>11.62</v>
      </c>
      <c r="G39" s="20"/>
      <c r="H39" s="20"/>
      <c r="I39" s="19">
        <f>F39</f>
        <v>11.62</v>
      </c>
      <c r="J39" s="20"/>
      <c r="K39" s="20"/>
      <c r="L39" s="70"/>
    </row>
    <row r="40" spans="1:12" ht="17.100000000000001" customHeight="1" x14ac:dyDescent="0.25">
      <c r="A40" s="48"/>
      <c r="B40" s="14">
        <v>25</v>
      </c>
      <c r="C40" s="10">
        <v>21</v>
      </c>
      <c r="D40" s="4">
        <v>21</v>
      </c>
      <c r="E40" s="9" t="s">
        <v>56</v>
      </c>
      <c r="F40" s="16">
        <v>12.62</v>
      </c>
      <c r="G40" s="20"/>
      <c r="H40" s="20"/>
      <c r="I40" s="19">
        <f>F40</f>
        <v>12.62</v>
      </c>
      <c r="J40" s="20"/>
      <c r="K40" s="20"/>
      <c r="L40" s="70"/>
    </row>
    <row r="41" spans="1:12" ht="17.100000000000001" customHeight="1" x14ac:dyDescent="0.25">
      <c r="A41" s="48"/>
      <c r="B41" s="14">
        <v>26</v>
      </c>
      <c r="C41" s="10">
        <v>22</v>
      </c>
      <c r="D41" s="4">
        <v>22</v>
      </c>
      <c r="E41" s="9" t="s">
        <v>61</v>
      </c>
      <c r="F41" s="16">
        <v>22.18</v>
      </c>
      <c r="G41" s="20"/>
      <c r="H41" s="20"/>
      <c r="I41" s="19">
        <f>F41</f>
        <v>22.18</v>
      </c>
      <c r="J41" s="20"/>
      <c r="K41" s="20"/>
      <c r="L41" s="70"/>
    </row>
    <row r="42" spans="1:12" ht="17.100000000000001" customHeight="1" x14ac:dyDescent="0.25">
      <c r="A42" s="48"/>
      <c r="B42" s="14">
        <v>27</v>
      </c>
      <c r="C42" s="10">
        <v>23</v>
      </c>
      <c r="D42" s="4">
        <v>23</v>
      </c>
      <c r="E42" s="9" t="s">
        <v>61</v>
      </c>
      <c r="F42" s="16">
        <v>14.71</v>
      </c>
      <c r="G42" s="20"/>
      <c r="H42" s="20"/>
      <c r="I42" s="19">
        <f>F42</f>
        <v>14.71</v>
      </c>
      <c r="J42" s="20"/>
      <c r="K42" s="20"/>
      <c r="L42" s="70"/>
    </row>
    <row r="43" spans="1:12" ht="17.100000000000001" customHeight="1" x14ac:dyDescent="0.25">
      <c r="A43" s="48"/>
      <c r="B43" s="14">
        <v>28</v>
      </c>
      <c r="C43" s="10" t="s">
        <v>8</v>
      </c>
      <c r="D43" s="4" t="s">
        <v>32</v>
      </c>
      <c r="E43" s="9" t="s">
        <v>55</v>
      </c>
      <c r="F43" s="16">
        <v>9.6999999999999993</v>
      </c>
      <c r="G43" s="20"/>
      <c r="H43" s="20"/>
      <c r="I43" s="19"/>
      <c r="J43" s="20"/>
      <c r="K43" s="19">
        <f>F43</f>
        <v>9.6999999999999993</v>
      </c>
      <c r="L43" s="70"/>
    </row>
    <row r="44" spans="1:12" ht="17.100000000000001" customHeight="1" x14ac:dyDescent="0.25">
      <c r="A44" s="48"/>
      <c r="B44" s="14">
        <v>29</v>
      </c>
      <c r="C44" s="10">
        <v>25</v>
      </c>
      <c r="D44" s="4" t="s">
        <v>33</v>
      </c>
      <c r="E44" s="9" t="s">
        <v>55</v>
      </c>
      <c r="F44" s="16">
        <v>3</v>
      </c>
      <c r="G44" s="20"/>
      <c r="H44" s="20"/>
      <c r="I44" s="19"/>
      <c r="J44" s="20"/>
      <c r="K44" s="19">
        <f>F44</f>
        <v>3</v>
      </c>
      <c r="L44" s="70"/>
    </row>
    <row r="45" spans="1:12" ht="17.100000000000001" customHeight="1" x14ac:dyDescent="0.25">
      <c r="A45" s="48"/>
      <c r="B45" s="14">
        <v>30</v>
      </c>
      <c r="C45" s="10">
        <v>26</v>
      </c>
      <c r="D45" s="4">
        <v>26</v>
      </c>
      <c r="E45" s="9" t="s">
        <v>56</v>
      </c>
      <c r="F45" s="16">
        <v>9.7799999999999994</v>
      </c>
      <c r="G45" s="20"/>
      <c r="H45" s="20"/>
      <c r="I45" s="19">
        <f t="shared" ref="I45:I52" si="2">F45</f>
        <v>9.7799999999999994</v>
      </c>
      <c r="J45" s="20"/>
      <c r="K45" s="20"/>
      <c r="L45" s="70"/>
    </row>
    <row r="46" spans="1:12" ht="17.100000000000001" customHeight="1" x14ac:dyDescent="0.25">
      <c r="A46" s="48"/>
      <c r="B46" s="14">
        <v>31</v>
      </c>
      <c r="C46" s="10">
        <v>27</v>
      </c>
      <c r="D46" s="4">
        <v>27</v>
      </c>
      <c r="E46" s="9" t="s">
        <v>68</v>
      </c>
      <c r="F46" s="16">
        <f>15.33+10.08+15.16</f>
        <v>40.57</v>
      </c>
      <c r="G46" s="20"/>
      <c r="H46" s="20"/>
      <c r="I46" s="19">
        <f t="shared" si="2"/>
        <v>40.57</v>
      </c>
      <c r="J46" s="20"/>
      <c r="K46" s="20"/>
      <c r="L46" s="70"/>
    </row>
    <row r="47" spans="1:12" ht="17.100000000000001" customHeight="1" x14ac:dyDescent="0.25">
      <c r="A47" s="48"/>
      <c r="B47" s="14">
        <v>32</v>
      </c>
      <c r="C47" s="10">
        <v>28</v>
      </c>
      <c r="D47" s="4">
        <v>28</v>
      </c>
      <c r="E47" s="9" t="s">
        <v>61</v>
      </c>
      <c r="F47" s="16">
        <v>7.37</v>
      </c>
      <c r="G47" s="20"/>
      <c r="H47" s="20"/>
      <c r="I47" s="19">
        <f t="shared" si="2"/>
        <v>7.37</v>
      </c>
      <c r="J47" s="20"/>
      <c r="K47" s="20"/>
      <c r="L47" s="70"/>
    </row>
    <row r="48" spans="1:12" ht="17.100000000000001" customHeight="1" x14ac:dyDescent="0.25">
      <c r="A48" s="48"/>
      <c r="B48" s="14">
        <v>33</v>
      </c>
      <c r="C48" s="10" t="s">
        <v>45</v>
      </c>
      <c r="D48" s="4" t="s">
        <v>10</v>
      </c>
      <c r="E48" s="9" t="s">
        <v>61</v>
      </c>
      <c r="F48" s="16">
        <v>0</v>
      </c>
      <c r="G48" s="20"/>
      <c r="H48" s="20"/>
      <c r="I48" s="19">
        <f t="shared" si="2"/>
        <v>0</v>
      </c>
      <c r="J48" s="20"/>
      <c r="K48" s="20"/>
      <c r="L48" s="70"/>
    </row>
    <row r="49" spans="1:12" ht="17.100000000000001" customHeight="1" x14ac:dyDescent="0.25">
      <c r="A49" s="48"/>
      <c r="B49" s="14">
        <v>34</v>
      </c>
      <c r="C49" s="10" t="s">
        <v>46</v>
      </c>
      <c r="D49" s="4" t="s">
        <v>11</v>
      </c>
      <c r="E49" s="9" t="s">
        <v>61</v>
      </c>
      <c r="F49" s="16">
        <v>0</v>
      </c>
      <c r="G49" s="20"/>
      <c r="H49" s="20"/>
      <c r="I49" s="19">
        <f t="shared" si="2"/>
        <v>0</v>
      </c>
      <c r="J49" s="20"/>
      <c r="K49" s="20"/>
      <c r="L49" s="70"/>
    </row>
    <row r="50" spans="1:12" ht="17.100000000000001" customHeight="1" x14ac:dyDescent="0.25">
      <c r="A50" s="48"/>
      <c r="B50" s="14">
        <v>35</v>
      </c>
      <c r="C50" s="10">
        <v>29</v>
      </c>
      <c r="D50" s="4">
        <v>29</v>
      </c>
      <c r="E50" s="9" t="s">
        <v>61</v>
      </c>
      <c r="F50" s="16">
        <v>19.61</v>
      </c>
      <c r="G50" s="20"/>
      <c r="H50" s="20"/>
      <c r="I50" s="19">
        <f t="shared" si="2"/>
        <v>19.61</v>
      </c>
      <c r="J50" s="20"/>
      <c r="K50" s="20"/>
      <c r="L50" s="70"/>
    </row>
    <row r="51" spans="1:12" ht="17.100000000000001" customHeight="1" x14ac:dyDescent="0.25">
      <c r="A51" s="48"/>
      <c r="B51" s="14">
        <v>36</v>
      </c>
      <c r="C51" s="10">
        <v>32</v>
      </c>
      <c r="D51" s="4">
        <v>32</v>
      </c>
      <c r="E51" s="9" t="s">
        <v>61</v>
      </c>
      <c r="F51" s="16">
        <v>9.0299999999999994</v>
      </c>
      <c r="G51" s="20"/>
      <c r="H51" s="20"/>
      <c r="I51" s="19">
        <f t="shared" si="2"/>
        <v>9.0299999999999994</v>
      </c>
      <c r="J51" s="20"/>
      <c r="K51" s="20"/>
      <c r="L51" s="70"/>
    </row>
    <row r="52" spans="1:12" ht="17.100000000000001" customHeight="1" x14ac:dyDescent="0.25">
      <c r="A52" s="48"/>
      <c r="B52" s="14">
        <v>37</v>
      </c>
      <c r="C52" s="10" t="s">
        <v>47</v>
      </c>
      <c r="D52" s="4" t="s">
        <v>14</v>
      </c>
      <c r="E52" s="9" t="s">
        <v>61</v>
      </c>
      <c r="F52" s="16">
        <v>0</v>
      </c>
      <c r="G52" s="20"/>
      <c r="H52" s="20"/>
      <c r="I52" s="19">
        <f t="shared" si="2"/>
        <v>0</v>
      </c>
      <c r="J52" s="20"/>
      <c r="K52" s="20"/>
      <c r="L52" s="70"/>
    </row>
    <row r="53" spans="1:12" ht="17.100000000000001" customHeight="1" x14ac:dyDescent="0.25">
      <c r="A53" s="48"/>
      <c r="B53" s="14">
        <v>38</v>
      </c>
      <c r="C53" s="10" t="s">
        <v>9</v>
      </c>
      <c r="D53" s="4" t="s">
        <v>34</v>
      </c>
      <c r="E53" s="9" t="s">
        <v>55</v>
      </c>
      <c r="F53" s="16">
        <f>2.38+0.65+2.1</f>
        <v>5.13</v>
      </c>
      <c r="G53" s="20"/>
      <c r="H53" s="20"/>
      <c r="I53" s="19"/>
      <c r="J53" s="20"/>
      <c r="K53" s="19">
        <f>F53</f>
        <v>5.13</v>
      </c>
      <c r="L53" s="70"/>
    </row>
    <row r="54" spans="1:12" ht="17.100000000000001" customHeight="1" x14ac:dyDescent="0.25">
      <c r="A54" s="48"/>
      <c r="B54" s="14">
        <v>39</v>
      </c>
      <c r="C54" s="10" t="s">
        <v>48</v>
      </c>
      <c r="D54" s="4" t="s">
        <v>35</v>
      </c>
      <c r="E54" s="9" t="s">
        <v>55</v>
      </c>
      <c r="F54" s="16">
        <v>4.2</v>
      </c>
      <c r="G54" s="20"/>
      <c r="H54" s="20"/>
      <c r="I54" s="19"/>
      <c r="J54" s="20"/>
      <c r="K54" s="19">
        <f>F54</f>
        <v>4.2</v>
      </c>
      <c r="L54" s="70"/>
    </row>
    <row r="55" spans="1:12" ht="17.100000000000001" customHeight="1" x14ac:dyDescent="0.25">
      <c r="A55" s="48"/>
      <c r="B55" s="14">
        <v>40</v>
      </c>
      <c r="C55" s="10" t="s">
        <v>44</v>
      </c>
      <c r="D55" s="4" t="s">
        <v>13</v>
      </c>
      <c r="E55" s="15" t="s">
        <v>52</v>
      </c>
      <c r="F55" s="41">
        <v>127.49</v>
      </c>
      <c r="G55" s="37">
        <f>F55</f>
        <v>127.49</v>
      </c>
      <c r="H55" s="20"/>
      <c r="I55" s="19"/>
      <c r="J55" s="20"/>
      <c r="K55" s="20"/>
      <c r="L55" s="70"/>
    </row>
    <row r="56" spans="1:12" ht="17.100000000000001" customHeight="1" x14ac:dyDescent="0.25">
      <c r="A56" s="60"/>
      <c r="B56" s="14">
        <v>41</v>
      </c>
      <c r="C56" s="10" t="s">
        <v>44</v>
      </c>
      <c r="D56" s="4" t="s">
        <v>31</v>
      </c>
      <c r="E56" s="15" t="s">
        <v>51</v>
      </c>
      <c r="F56" s="66"/>
      <c r="G56" s="67"/>
      <c r="H56" s="20"/>
      <c r="I56" s="19"/>
      <c r="J56" s="20"/>
      <c r="K56" s="20"/>
      <c r="L56" s="70"/>
    </row>
    <row r="57" spans="1:12" ht="17.100000000000001" customHeight="1" x14ac:dyDescent="0.25">
      <c r="A57" s="47" t="s">
        <v>28</v>
      </c>
      <c r="B57" s="14">
        <v>42</v>
      </c>
      <c r="C57" s="10" t="s">
        <v>16</v>
      </c>
      <c r="D57" s="4" t="s">
        <v>36</v>
      </c>
      <c r="E57" s="9" t="s">
        <v>55</v>
      </c>
      <c r="F57" s="16">
        <f>7.9+2.49+2.58</f>
        <v>12.97</v>
      </c>
      <c r="G57" s="19"/>
      <c r="H57" s="20"/>
      <c r="I57" s="19"/>
      <c r="J57" s="20"/>
      <c r="K57" s="19">
        <f>F57</f>
        <v>12.97</v>
      </c>
      <c r="L57" s="33">
        <f>SUM(F57:F73)</f>
        <v>217.06999999999996</v>
      </c>
    </row>
    <row r="58" spans="1:12" ht="17.100000000000001" customHeight="1" x14ac:dyDescent="0.25">
      <c r="A58" s="48"/>
      <c r="B58" s="14">
        <v>43</v>
      </c>
      <c r="C58" s="10" t="s">
        <v>49</v>
      </c>
      <c r="D58" s="4" t="s">
        <v>37</v>
      </c>
      <c r="E58" s="9" t="s">
        <v>55</v>
      </c>
      <c r="F58" s="16">
        <v>1.87</v>
      </c>
      <c r="G58" s="19"/>
      <c r="H58" s="20"/>
      <c r="I58" s="19"/>
      <c r="J58" s="20"/>
      <c r="K58" s="19">
        <f>F58</f>
        <v>1.87</v>
      </c>
      <c r="L58" s="34"/>
    </row>
    <row r="59" spans="1:12" ht="17.100000000000001" customHeight="1" x14ac:dyDescent="0.25">
      <c r="A59" s="48"/>
      <c r="B59" s="14">
        <v>44</v>
      </c>
      <c r="C59" s="10">
        <v>35</v>
      </c>
      <c r="D59" s="5" t="s">
        <v>38</v>
      </c>
      <c r="E59" s="15" t="s">
        <v>62</v>
      </c>
      <c r="F59" s="16">
        <f>12.14+4.07</f>
        <v>16.21</v>
      </c>
      <c r="G59" s="19"/>
      <c r="H59" s="20"/>
      <c r="I59" s="19">
        <f>F59</f>
        <v>16.21</v>
      </c>
      <c r="J59" s="20"/>
      <c r="K59" s="20"/>
      <c r="L59" s="34"/>
    </row>
    <row r="60" spans="1:12" ht="17.100000000000001" customHeight="1" x14ac:dyDescent="0.25">
      <c r="A60" s="48"/>
      <c r="B60" s="14">
        <v>45</v>
      </c>
      <c r="C60" s="10">
        <v>36</v>
      </c>
      <c r="D60" s="4" t="s">
        <v>17</v>
      </c>
      <c r="E60" s="9" t="s">
        <v>41</v>
      </c>
      <c r="F60" s="16">
        <v>10.78</v>
      </c>
      <c r="G60" s="19"/>
      <c r="H60" s="20"/>
      <c r="I60" s="19"/>
      <c r="J60" s="19">
        <f>F60</f>
        <v>10.78</v>
      </c>
      <c r="K60" s="20"/>
      <c r="L60" s="34"/>
    </row>
    <row r="61" spans="1:12" ht="17.100000000000001" customHeight="1" x14ac:dyDescent="0.25">
      <c r="A61" s="48"/>
      <c r="B61" s="14">
        <v>46</v>
      </c>
      <c r="C61" s="10">
        <v>37</v>
      </c>
      <c r="D61" s="4" t="s">
        <v>18</v>
      </c>
      <c r="E61" s="9" t="s">
        <v>61</v>
      </c>
      <c r="F61" s="16">
        <v>8.57</v>
      </c>
      <c r="G61" s="19"/>
      <c r="H61" s="20"/>
      <c r="I61" s="19"/>
      <c r="J61" s="19">
        <f>F61</f>
        <v>8.57</v>
      </c>
      <c r="K61" s="20"/>
      <c r="L61" s="34"/>
    </row>
    <row r="62" spans="1:12" ht="17.100000000000001" customHeight="1" x14ac:dyDescent="0.25">
      <c r="A62" s="48"/>
      <c r="B62" s="14">
        <v>47</v>
      </c>
      <c r="C62" s="10">
        <v>38</v>
      </c>
      <c r="D62" s="4" t="s">
        <v>19</v>
      </c>
      <c r="E62" s="9" t="s">
        <v>57</v>
      </c>
      <c r="F62" s="16">
        <v>32.159999999999997</v>
      </c>
      <c r="G62" s="19"/>
      <c r="H62" s="19">
        <f>F62</f>
        <v>32.159999999999997</v>
      </c>
      <c r="I62" s="19"/>
      <c r="J62" s="20"/>
      <c r="K62" s="20"/>
      <c r="L62" s="34"/>
    </row>
    <row r="63" spans="1:12" ht="17.100000000000001" customHeight="1" x14ac:dyDescent="0.25">
      <c r="A63" s="48"/>
      <c r="B63" s="14">
        <v>48</v>
      </c>
      <c r="C63" s="11"/>
      <c r="D63" s="4"/>
      <c r="E63" s="9"/>
      <c r="F63" s="16"/>
      <c r="G63" s="19"/>
      <c r="H63" s="20"/>
      <c r="I63" s="19"/>
      <c r="J63" s="20"/>
      <c r="K63" s="20"/>
      <c r="L63" s="34"/>
    </row>
    <row r="64" spans="1:12" ht="17.100000000000001" customHeight="1" x14ac:dyDescent="0.25">
      <c r="A64" s="48"/>
      <c r="B64" s="14">
        <v>49</v>
      </c>
      <c r="C64" s="10">
        <v>39</v>
      </c>
      <c r="D64" s="4" t="s">
        <v>20</v>
      </c>
      <c r="E64" s="9" t="s">
        <v>61</v>
      </c>
      <c r="F64" s="16">
        <v>13.07</v>
      </c>
      <c r="G64" s="19"/>
      <c r="H64" s="20"/>
      <c r="I64" s="19"/>
      <c r="J64" s="19">
        <f>F64</f>
        <v>13.07</v>
      </c>
      <c r="K64" s="20"/>
      <c r="L64" s="34"/>
    </row>
    <row r="65" spans="1:12" ht="17.100000000000001" customHeight="1" x14ac:dyDescent="0.25">
      <c r="A65" s="48"/>
      <c r="B65" s="14">
        <v>50</v>
      </c>
      <c r="C65" s="10">
        <v>41</v>
      </c>
      <c r="D65" s="4" t="s">
        <v>21</v>
      </c>
      <c r="E65" s="9" t="s">
        <v>61</v>
      </c>
      <c r="F65" s="16">
        <v>6.2</v>
      </c>
      <c r="G65" s="19"/>
      <c r="H65" s="20"/>
      <c r="I65" s="19">
        <f t="shared" ref="I65:I69" si="3">F65</f>
        <v>6.2</v>
      </c>
      <c r="J65" s="20"/>
      <c r="K65" s="20"/>
      <c r="L65" s="34"/>
    </row>
    <row r="66" spans="1:12" ht="17.100000000000001" customHeight="1" x14ac:dyDescent="0.25">
      <c r="A66" s="48"/>
      <c r="B66" s="14">
        <v>51</v>
      </c>
      <c r="C66" s="10">
        <v>42</v>
      </c>
      <c r="D66" s="4" t="s">
        <v>22</v>
      </c>
      <c r="E66" s="9" t="s">
        <v>61</v>
      </c>
      <c r="F66" s="16">
        <v>10.93</v>
      </c>
      <c r="G66" s="19"/>
      <c r="H66" s="20"/>
      <c r="I66" s="19">
        <f t="shared" si="3"/>
        <v>10.93</v>
      </c>
      <c r="J66" s="20"/>
      <c r="K66" s="20"/>
      <c r="L66" s="34"/>
    </row>
    <row r="67" spans="1:12" ht="17.100000000000001" customHeight="1" x14ac:dyDescent="0.25">
      <c r="A67" s="48"/>
      <c r="B67" s="14">
        <v>52</v>
      </c>
      <c r="C67" s="10">
        <v>43</v>
      </c>
      <c r="D67" s="4" t="s">
        <v>23</v>
      </c>
      <c r="E67" s="9" t="s">
        <v>61</v>
      </c>
      <c r="F67" s="16">
        <v>19.98</v>
      </c>
      <c r="G67" s="19"/>
      <c r="H67" s="20"/>
      <c r="I67" s="19">
        <f t="shared" si="3"/>
        <v>19.98</v>
      </c>
      <c r="J67" s="20"/>
      <c r="K67" s="20"/>
      <c r="L67" s="34"/>
    </row>
    <row r="68" spans="1:12" ht="17.100000000000001" customHeight="1" x14ac:dyDescent="0.25">
      <c r="A68" s="48"/>
      <c r="B68" s="14">
        <v>53</v>
      </c>
      <c r="C68" s="10">
        <v>44</v>
      </c>
      <c r="D68" s="4" t="s">
        <v>24</v>
      </c>
      <c r="E68" s="9" t="s">
        <v>61</v>
      </c>
      <c r="F68" s="16">
        <v>18.920000000000002</v>
      </c>
      <c r="G68" s="19"/>
      <c r="H68" s="20"/>
      <c r="I68" s="19">
        <f t="shared" si="3"/>
        <v>18.920000000000002</v>
      </c>
      <c r="J68" s="20"/>
      <c r="K68" s="20"/>
      <c r="L68" s="34"/>
    </row>
    <row r="69" spans="1:12" ht="17.100000000000001" customHeight="1" x14ac:dyDescent="0.25">
      <c r="A69" s="48"/>
      <c r="B69" s="14">
        <v>54</v>
      </c>
      <c r="C69" s="10">
        <v>45</v>
      </c>
      <c r="D69" s="4" t="s">
        <v>25</v>
      </c>
      <c r="E69" s="9" t="s">
        <v>61</v>
      </c>
      <c r="F69" s="16">
        <v>9.74</v>
      </c>
      <c r="G69" s="19"/>
      <c r="H69" s="20"/>
      <c r="I69" s="19">
        <f t="shared" si="3"/>
        <v>9.74</v>
      </c>
      <c r="J69" s="20"/>
      <c r="K69" s="20"/>
      <c r="L69" s="34"/>
    </row>
    <row r="70" spans="1:12" ht="17.100000000000001" customHeight="1" x14ac:dyDescent="0.25">
      <c r="A70" s="48"/>
      <c r="B70" s="14">
        <v>55</v>
      </c>
      <c r="C70" s="10">
        <v>46</v>
      </c>
      <c r="D70" s="4" t="s">
        <v>26</v>
      </c>
      <c r="E70" s="9" t="s">
        <v>56</v>
      </c>
      <c r="F70" s="16">
        <v>8.06</v>
      </c>
      <c r="G70" s="19"/>
      <c r="H70" s="20"/>
      <c r="I70" s="19">
        <v>0</v>
      </c>
      <c r="J70" s="19">
        <f>F70</f>
        <v>8.06</v>
      </c>
      <c r="K70" s="20"/>
      <c r="L70" s="34"/>
    </row>
    <row r="71" spans="1:12" ht="17.100000000000001" customHeight="1" x14ac:dyDescent="0.25">
      <c r="A71" s="48"/>
      <c r="B71" s="14">
        <v>56</v>
      </c>
      <c r="C71" s="11" t="s">
        <v>44</v>
      </c>
      <c r="D71" s="4" t="s">
        <v>27</v>
      </c>
      <c r="E71" s="9" t="s">
        <v>57</v>
      </c>
      <c r="F71" s="16">
        <v>24.89</v>
      </c>
      <c r="G71" s="19">
        <f>F71</f>
        <v>24.89</v>
      </c>
      <c r="H71" s="20"/>
      <c r="I71" s="19"/>
      <c r="J71" s="20"/>
      <c r="K71" s="20"/>
      <c r="L71" s="34"/>
    </row>
    <row r="72" spans="1:12" ht="17.100000000000001" customHeight="1" x14ac:dyDescent="0.25">
      <c r="A72" s="48"/>
      <c r="B72" s="14">
        <v>57</v>
      </c>
      <c r="C72" s="11" t="s">
        <v>44</v>
      </c>
      <c r="D72" s="4" t="s">
        <v>59</v>
      </c>
      <c r="E72" s="9" t="s">
        <v>60</v>
      </c>
      <c r="F72" s="41">
        <v>22.72</v>
      </c>
      <c r="G72" s="37">
        <f>F72</f>
        <v>22.72</v>
      </c>
      <c r="H72" s="20"/>
      <c r="I72" s="19"/>
      <c r="J72" s="20"/>
      <c r="K72" s="20"/>
      <c r="L72" s="34"/>
    </row>
    <row r="73" spans="1:12" ht="17.100000000000001" customHeight="1" x14ac:dyDescent="0.25">
      <c r="A73" s="60"/>
      <c r="B73" s="14">
        <v>58</v>
      </c>
      <c r="C73" s="11" t="s">
        <v>44</v>
      </c>
      <c r="D73" s="4" t="s">
        <v>29</v>
      </c>
      <c r="E73" s="9" t="s">
        <v>54</v>
      </c>
      <c r="F73" s="66"/>
      <c r="G73" s="67"/>
      <c r="H73" s="20"/>
      <c r="I73" s="19"/>
      <c r="J73" s="20"/>
      <c r="K73" s="20"/>
      <c r="L73" s="34"/>
    </row>
    <row r="74" spans="1:12" ht="17.25" customHeight="1" x14ac:dyDescent="0.25">
      <c r="A74" s="47" t="s">
        <v>39</v>
      </c>
      <c r="B74" s="56">
        <v>59</v>
      </c>
      <c r="C74" s="50"/>
      <c r="D74" s="44" t="s">
        <v>58</v>
      </c>
      <c r="E74" s="44" t="s">
        <v>41</v>
      </c>
      <c r="F74" s="41">
        <f>371.71+6.89+12.84</f>
        <v>391.43999999999994</v>
      </c>
      <c r="G74" s="37">
        <v>33.56</v>
      </c>
      <c r="H74" s="20"/>
      <c r="I74" s="19"/>
      <c r="J74" s="53">
        <f>338.15+6.89+12.84</f>
        <v>357.87999999999994</v>
      </c>
      <c r="K74" s="20"/>
      <c r="L74" s="35">
        <f>SUM(F74)</f>
        <v>391.43999999999994</v>
      </c>
    </row>
    <row r="75" spans="1:12" ht="9.9499999999999993" customHeight="1" x14ac:dyDescent="0.25">
      <c r="A75" s="48"/>
      <c r="B75" s="57"/>
      <c r="C75" s="51"/>
      <c r="D75" s="45"/>
      <c r="E75" s="45"/>
      <c r="F75" s="42"/>
      <c r="G75" s="38"/>
      <c r="H75" s="20"/>
      <c r="I75" s="19"/>
      <c r="J75" s="54"/>
      <c r="K75" s="20"/>
      <c r="L75" s="35"/>
    </row>
    <row r="76" spans="1:12" ht="9.9499999999999993" customHeight="1" x14ac:dyDescent="0.25">
      <c r="A76" s="48"/>
      <c r="B76" s="57"/>
      <c r="C76" s="51"/>
      <c r="D76" s="45"/>
      <c r="E76" s="45"/>
      <c r="F76" s="42"/>
      <c r="G76" s="38"/>
      <c r="H76" s="20"/>
      <c r="I76" s="19"/>
      <c r="J76" s="54"/>
      <c r="K76" s="20"/>
      <c r="L76" s="35"/>
    </row>
    <row r="77" spans="1:12" ht="9.9499999999999993" customHeight="1" x14ac:dyDescent="0.25">
      <c r="A77" s="48"/>
      <c r="B77" s="57"/>
      <c r="C77" s="51"/>
      <c r="D77" s="45"/>
      <c r="E77" s="45"/>
      <c r="F77" s="42"/>
      <c r="G77" s="38"/>
      <c r="H77" s="20"/>
      <c r="I77" s="19"/>
      <c r="J77" s="54"/>
      <c r="K77" s="20"/>
      <c r="L77" s="35"/>
    </row>
    <row r="78" spans="1:12" ht="9.9499999999999993" customHeight="1" x14ac:dyDescent="0.25">
      <c r="A78" s="48"/>
      <c r="B78" s="57"/>
      <c r="C78" s="51"/>
      <c r="D78" s="45"/>
      <c r="E78" s="45"/>
      <c r="F78" s="42"/>
      <c r="G78" s="38"/>
      <c r="H78" s="20"/>
      <c r="I78" s="19"/>
      <c r="J78" s="54"/>
      <c r="K78" s="20"/>
      <c r="L78" s="35"/>
    </row>
    <row r="79" spans="1:12" ht="9.9499999999999993" customHeight="1" x14ac:dyDescent="0.25">
      <c r="A79" s="48"/>
      <c r="B79" s="57"/>
      <c r="C79" s="51"/>
      <c r="D79" s="45"/>
      <c r="E79" s="45"/>
      <c r="F79" s="42"/>
      <c r="G79" s="38"/>
      <c r="H79" s="20"/>
      <c r="I79" s="19"/>
      <c r="J79" s="54"/>
      <c r="K79" s="20"/>
      <c r="L79" s="35"/>
    </row>
    <row r="80" spans="1:12" ht="9.9499999999999993" customHeight="1" x14ac:dyDescent="0.25">
      <c r="A80" s="48"/>
      <c r="B80" s="57"/>
      <c r="C80" s="51"/>
      <c r="D80" s="45"/>
      <c r="E80" s="45"/>
      <c r="F80" s="42"/>
      <c r="G80" s="38"/>
      <c r="H80" s="20"/>
      <c r="I80" s="19"/>
      <c r="J80" s="54"/>
      <c r="K80" s="20"/>
      <c r="L80" s="35"/>
    </row>
    <row r="81" spans="1:12" ht="9.9499999999999993" customHeight="1" thickBot="1" x14ac:dyDescent="0.3">
      <c r="A81" s="49"/>
      <c r="B81" s="58"/>
      <c r="C81" s="52"/>
      <c r="D81" s="46"/>
      <c r="E81" s="46"/>
      <c r="F81" s="43"/>
      <c r="G81" s="39"/>
      <c r="H81" s="22"/>
      <c r="I81" s="23"/>
      <c r="J81" s="55"/>
      <c r="K81" s="22"/>
      <c r="L81" s="35"/>
    </row>
    <row r="82" spans="1:12" ht="30.75" customHeight="1" thickBot="1" x14ac:dyDescent="0.3">
      <c r="A82" s="26"/>
      <c r="B82" s="7"/>
      <c r="C82" s="12"/>
      <c r="D82" s="8"/>
      <c r="E82" s="24" t="s">
        <v>84</v>
      </c>
      <c r="F82" s="25">
        <f>SUM(F6:F81)</f>
        <v>1450.1</v>
      </c>
      <c r="G82" s="21">
        <f>SUM(G6:G81)</f>
        <v>308.60999999999996</v>
      </c>
      <c r="H82" s="21">
        <f t="shared" ref="H82:I82" si="4">SUM(H6:H81)</f>
        <v>148.28</v>
      </c>
      <c r="I82" s="21">
        <f t="shared" si="4"/>
        <v>541.63999999999987</v>
      </c>
      <c r="J82" s="21">
        <f>SUM(J6:J81)</f>
        <v>409.55999999999995</v>
      </c>
      <c r="K82" s="27">
        <f>SUM(K6:K81)</f>
        <v>42.01</v>
      </c>
      <c r="L82" s="18"/>
    </row>
    <row r="84" spans="1:12" x14ac:dyDescent="0.25">
      <c r="G84" s="32"/>
    </row>
  </sheetData>
  <mergeCells count="34">
    <mergeCell ref="L6:L32"/>
    <mergeCell ref="L33:L56"/>
    <mergeCell ref="J4:J5"/>
    <mergeCell ref="K4:K5"/>
    <mergeCell ref="D4:D5"/>
    <mergeCell ref="E4:E5"/>
    <mergeCell ref="F4:F5"/>
    <mergeCell ref="G4:G5"/>
    <mergeCell ref="H4:H5"/>
    <mergeCell ref="A57:A73"/>
    <mergeCell ref="A4:A5"/>
    <mergeCell ref="B4:B5"/>
    <mergeCell ref="C4:C5"/>
    <mergeCell ref="I4:I5"/>
    <mergeCell ref="F55:F56"/>
    <mergeCell ref="G55:G56"/>
    <mergeCell ref="F72:F73"/>
    <mergeCell ref="G72:G73"/>
    <mergeCell ref="L57:L73"/>
    <mergeCell ref="L74:L81"/>
    <mergeCell ref="A2:C2"/>
    <mergeCell ref="E2:G2"/>
    <mergeCell ref="H2:K2"/>
    <mergeCell ref="G74:G81"/>
    <mergeCell ref="A3:K3"/>
    <mergeCell ref="F74:F81"/>
    <mergeCell ref="E74:E81"/>
    <mergeCell ref="D74:D81"/>
    <mergeCell ref="A74:A81"/>
    <mergeCell ref="C74:C81"/>
    <mergeCell ref="J74:J81"/>
    <mergeCell ref="B74:B81"/>
    <mergeCell ref="A6:A32"/>
    <mergeCell ref="A33:A56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 Szopka</dc:creator>
  <cp:lastModifiedBy>Wioletta Szopka</cp:lastModifiedBy>
  <cp:lastPrinted>2023-12-06T11:19:34Z</cp:lastPrinted>
  <dcterms:created xsi:type="dcterms:W3CDTF">2019-07-31T06:37:29Z</dcterms:created>
  <dcterms:modified xsi:type="dcterms:W3CDTF">2025-12-09T18:23:53Z</dcterms:modified>
</cp:coreProperties>
</file>